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Dod1" sheetId="1" r:id="rId1"/>
  </sheets>
  <definedNames>
    <definedName name="_xlnm.Print_Area" localSheetId="0">'Dod1'!$A$1:$I$49</definedName>
  </definedNames>
  <calcPr fullCalcOnLoad="1"/>
</workbook>
</file>

<file path=xl/sharedStrings.xml><?xml version="1.0" encoding="utf-8"?>
<sst xmlns="http://schemas.openxmlformats.org/spreadsheetml/2006/main" count="57" uniqueCount="52">
  <si>
    <t>10000000</t>
  </si>
  <si>
    <t>Податкові надходження:</t>
  </si>
  <si>
    <t>Неподаткові надходження</t>
  </si>
  <si>
    <t xml:space="preserve">Разом доходів </t>
  </si>
  <si>
    <t>КОД</t>
  </si>
  <si>
    <t>Назва</t>
  </si>
  <si>
    <t>Виконано</t>
  </si>
  <si>
    <t>Всього доходів загального фонду</t>
  </si>
  <si>
    <t>Всього доходів по спеціальному фонду</t>
  </si>
  <si>
    <t>ВСЬОГО ДОХОДІВ</t>
  </si>
  <si>
    <t>Офіційні трансферти</t>
  </si>
  <si>
    <t>Субвенції</t>
  </si>
  <si>
    <t>ДОХОДИ</t>
  </si>
  <si>
    <t>Плата за надання адміністративних послуг</t>
  </si>
  <si>
    <t>Рентна плата за спеціальне використання лісових ресурсів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</si>
  <si>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</si>
  <si>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</si>
  <si>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</si>
  <si>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</si>
  <si>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Туристичний збір </t>
  </si>
  <si>
    <t>Єдиний податок  </t>
  </si>
  <si>
    <t>Інші надходження  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</si>
  <si>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</si>
  <si>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</si>
  <si>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Екологічний податок </t>
  </si>
  <si>
    <t>Власні надходження бюджетних установ  </t>
  </si>
  <si>
    <t>Доходи від операцій з капіталом  </t>
  </si>
  <si>
    <t>Кошти від продажу землі 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</si>
  <si>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</si>
  <si>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Бюджет на рік   з урахуванням змін</t>
  </si>
  <si>
    <t>План на звітний період</t>
  </si>
  <si>
    <t>Податок та збір на доходи фізичних осіб</t>
  </si>
  <si>
    <t xml:space="preserve">  11010000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</si>
  <si>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</si>
  <si>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</si>
  <si>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Відсоток до річних призначень </t>
  </si>
  <si>
    <t xml:space="preserve">Відсоток до уточнених річних призначень </t>
  </si>
  <si>
    <t xml:space="preserve">Відсоток до уточнених призначень на звітний період    </t>
  </si>
  <si>
    <t xml:space="preserve">Початковий річний план </t>
  </si>
  <si>
    <t>грн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</si>
  <si>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</si>
  <si>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</si>
  <si>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за користування надрами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</si>
  <si>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</si>
  <si>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Секретар ради</t>
  </si>
  <si>
    <t>І.МАРТИНЮК</t>
  </si>
  <si>
    <t xml:space="preserve">Виконання Срібнянського селищного бюджету  за  I  півріччя  2019  року 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</si>
  <si>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</si>
  <si>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</si>
  <si>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</si>
  <si>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</si>
  <si>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Додаток 1                                                                                            до  рішення двадцять другої сесії сьомого скликання                                                                         Срібнянської селищної ради                                                 08.10.2019  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</si>
</sst>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  <numFmt numFmtId="188" formatCode="0.0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71" applyFont="1" applyFill="1" applyBorder="1" applyAlignment="1">
      <alignment horizontal="right"/>
      <protection/>
    </xf>
    <xf numFmtId="0" fontId="48" fillId="0" borderId="10" xfId="73" applyFont="1" applyFill="1" applyBorder="1" applyAlignment="1">
      <alignment/>
      <protection/>
    </xf>
    <xf numFmtId="0" fontId="48" fillId="0" borderId="10" xfId="73" applyFont="1" applyFill="1" applyBorder="1" applyAlignment="1">
      <alignment wrapText="1"/>
      <protection/>
    </xf>
    <xf numFmtId="1" fontId="7" fillId="0" borderId="10" xfId="0" applyNumberFormat="1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48" fillId="0" borderId="10" xfId="76" applyFont="1" applyFill="1" applyBorder="1" applyAlignment="1">
      <alignment horizontal="right"/>
      <protection/>
    </xf>
    <xf numFmtId="0" fontId="48" fillId="0" borderId="10" xfId="76" applyFont="1" applyFill="1" applyBorder="1" applyAlignment="1">
      <alignment/>
      <protection/>
    </xf>
    <xf numFmtId="0" fontId="48" fillId="0" borderId="10" xfId="76" applyFont="1" applyFill="1" applyBorder="1" applyAlignment="1">
      <alignment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0" xfId="0" applyNumberFormat="1" applyFont="1" applyFill="1" applyBorder="1" applyAlignment="1" applyProtection="1">
      <alignment horizont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>
      <alignment/>
    </xf>
    <xf numFmtId="0" fontId="49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top" wrapText="1"/>
    </xf>
    <xf numFmtId="0" fontId="48" fillId="0" borderId="10" xfId="59" applyFont="1" applyFill="1" applyBorder="1" applyAlignment="1">
      <alignment horizontal="right"/>
      <protection/>
    </xf>
    <xf numFmtId="0" fontId="48" fillId="0" borderId="10" xfId="60" applyFont="1" applyFill="1" applyBorder="1" applyAlignment="1">
      <alignment/>
      <protection/>
    </xf>
    <xf numFmtId="0" fontId="51" fillId="0" borderId="10" xfId="59" applyFont="1" applyFill="1" applyBorder="1" applyAlignment="1">
      <alignment horizontal="center"/>
      <protection/>
    </xf>
    <xf numFmtId="0" fontId="51" fillId="0" borderId="10" xfId="60" applyFont="1" applyFill="1" applyBorder="1" applyAlignment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51" fillId="0" borderId="1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" fontId="8" fillId="12" borderId="10" xfId="0" applyNumberFormat="1" applyFont="1" applyFill="1" applyBorder="1" applyAlignment="1" applyProtection="1">
      <alignment horizontal="center"/>
      <protection hidden="1"/>
    </xf>
    <xf numFmtId="49" fontId="7" fillId="12" borderId="10" xfId="0" applyNumberFormat="1" applyFont="1" applyFill="1" applyBorder="1" applyAlignment="1" applyProtection="1">
      <alignment horizontal="center" vertical="center" wrapText="1"/>
      <protection hidden="1"/>
    </xf>
    <xf numFmtId="180" fontId="7" fillId="12" borderId="10" xfId="0" applyNumberFormat="1" applyFont="1" applyFill="1" applyBorder="1" applyAlignment="1">
      <alignment horizontal="center" vertical="center"/>
    </xf>
    <xf numFmtId="49" fontId="6" fillId="12" borderId="10" xfId="0" applyNumberFormat="1" applyFont="1" applyFill="1" applyBorder="1" applyAlignment="1" applyProtection="1">
      <alignment horizontal="center"/>
      <protection hidden="1"/>
    </xf>
    <xf numFmtId="0" fontId="7" fillId="12" borderId="10" xfId="0" applyFont="1" applyFill="1" applyBorder="1" applyAlignment="1" applyProtection="1">
      <alignment horizontal="left" vertical="center" wrapText="1"/>
      <protection hidden="1"/>
    </xf>
    <xf numFmtId="49" fontId="7" fillId="12" borderId="10" xfId="0" applyNumberFormat="1" applyFont="1" applyFill="1" applyBorder="1" applyAlignment="1" applyProtection="1">
      <alignment horizontal="center"/>
      <protection hidden="1"/>
    </xf>
    <xf numFmtId="0" fontId="7" fillId="12" borderId="10" xfId="0" applyFont="1" applyFill="1" applyBorder="1" applyAlignment="1" applyProtection="1">
      <alignment vertical="center" wrapText="1"/>
      <protection hidden="1"/>
    </xf>
    <xf numFmtId="1" fontId="6" fillId="12" borderId="10" xfId="0" applyNumberFormat="1" applyFont="1" applyFill="1" applyBorder="1" applyAlignment="1" applyProtection="1">
      <alignment horizontal="center"/>
      <protection hidden="1"/>
    </xf>
    <xf numFmtId="49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0" xfId="0" applyFont="1" applyFill="1" applyBorder="1" applyAlignment="1">
      <alignment horizontal="left" wrapText="1"/>
    </xf>
    <xf numFmtId="0" fontId="48" fillId="0" borderId="10" xfId="72" applyFont="1" applyBorder="1" applyAlignment="1">
      <alignment vertical="center" wrapText="1"/>
      <protection/>
    </xf>
    <xf numFmtId="0" fontId="48" fillId="0" borderId="10" xfId="56" applyFont="1" applyBorder="1" applyAlignment="1">
      <alignment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7" fillId="12" borderId="10" xfId="0" applyNumberFormat="1" applyFont="1" applyFill="1" applyBorder="1" applyAlignment="1">
      <alignment horizontal="center" vertical="center"/>
    </xf>
    <xf numFmtId="2" fontId="51" fillId="0" borderId="10" xfId="61" applyNumberFormat="1" applyFont="1" applyFill="1" applyBorder="1" applyAlignment="1">
      <alignment horizontal="center" vertical="center"/>
      <protection/>
    </xf>
    <xf numFmtId="0" fontId="48" fillId="0" borderId="10" xfId="75" applyFont="1" applyBorder="1" applyAlignment="1">
      <alignment vertical="center" wrapText="1"/>
      <protection/>
    </xf>
    <xf numFmtId="0" fontId="48" fillId="0" borderId="10" xfId="69" applyFont="1" applyBorder="1">
      <alignment/>
      <protection/>
    </xf>
    <xf numFmtId="49" fontId="6" fillId="0" borderId="10" xfId="0" applyNumberFormat="1" applyFont="1" applyFill="1" applyBorder="1" applyAlignment="1" applyProtection="1">
      <alignment horizontal="left" wrapText="1"/>
      <protection hidden="1"/>
    </xf>
    <xf numFmtId="0" fontId="48" fillId="0" borderId="10" xfId="69" applyFont="1" applyBorder="1" applyAlignment="1">
      <alignment wrapText="1"/>
      <protection/>
    </xf>
    <xf numFmtId="0" fontId="48" fillId="0" borderId="10" xfId="69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Zeros="0" tabSelected="1" workbookViewId="0" topLeftCell="A1">
      <pane ySplit="5" topLeftCell="A4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3.00390625" style="0" customWidth="1"/>
    <col min="2" max="2" width="69.375" style="0" customWidth="1"/>
    <col min="3" max="4" width="17.125" style="0" customWidth="1"/>
    <col min="5" max="5" width="15.75390625" style="0" customWidth="1"/>
    <col min="6" max="6" width="17.00390625" style="0" customWidth="1"/>
    <col min="7" max="7" width="10.375" style="0" customWidth="1"/>
    <col min="8" max="8" width="11.125" style="0" customWidth="1"/>
    <col min="9" max="9" width="11.25390625" style="0" customWidth="1"/>
  </cols>
  <sheetData>
    <row r="1" spans="3:10" ht="60" customHeight="1">
      <c r="C1" s="39"/>
      <c r="D1" s="39"/>
      <c r="E1" s="39"/>
      <c r="F1" s="61" t="s">
        <v>51</v>
      </c>
      <c r="G1" s="61"/>
      <c r="H1" s="61"/>
      <c r="I1" s="61"/>
      <c r="J1" s="39"/>
    </row>
    <row r="2" spans="4:10" ht="12.75">
      <c r="D2" s="1"/>
      <c r="E2" s="1"/>
      <c r="F2" s="1"/>
      <c r="G2" s="1"/>
      <c r="H2" s="1"/>
      <c r="I2" s="1"/>
      <c r="J2" s="1"/>
    </row>
    <row r="3" spans="1:9" ht="18.7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18.75">
      <c r="A4" s="5"/>
      <c r="B4" s="5"/>
      <c r="C4" s="5"/>
      <c r="D4" s="5"/>
      <c r="E4" s="5"/>
      <c r="F4" s="5"/>
      <c r="G4" s="5"/>
      <c r="H4" s="5"/>
      <c r="I4" s="5" t="s">
        <v>39</v>
      </c>
    </row>
    <row r="5" spans="1:9" ht="73.5" customHeight="1">
      <c r="A5" s="4" t="s">
        <v>4</v>
      </c>
      <c r="B5" s="4" t="s">
        <v>5</v>
      </c>
      <c r="C5" s="6" t="s">
        <v>38</v>
      </c>
      <c r="D5" s="31" t="s">
        <v>29</v>
      </c>
      <c r="E5" s="31" t="s">
        <v>30</v>
      </c>
      <c r="F5" s="6" t="s">
        <v>6</v>
      </c>
      <c r="G5" s="6" t="s">
        <v>35</v>
      </c>
      <c r="H5" s="6" t="s">
        <v>36</v>
      </c>
      <c r="I5" s="6" t="s">
        <v>37</v>
      </c>
    </row>
    <row r="6" spans="1:9" ht="18.75">
      <c r="A6" s="7"/>
      <c r="B6" s="7" t="s">
        <v>12</v>
      </c>
      <c r="C6" s="8"/>
      <c r="D6" s="32"/>
      <c r="E6" s="8"/>
      <c r="F6" s="8"/>
      <c r="G6" s="8"/>
      <c r="H6" s="8"/>
      <c r="I6" s="8"/>
    </row>
    <row r="7" spans="1:9" ht="18" customHeight="1">
      <c r="A7" s="9" t="s">
        <v>0</v>
      </c>
      <c r="B7" s="10" t="s">
        <v>1</v>
      </c>
      <c r="C7" s="36">
        <f>SUM(C8:C16)</f>
        <v>50989380</v>
      </c>
      <c r="D7" s="36">
        <f>SUM(D8:D16)</f>
        <v>52104470</v>
      </c>
      <c r="E7" s="36">
        <f>SUM(E8:E16)</f>
        <v>23238800</v>
      </c>
      <c r="F7" s="52">
        <f>SUM(F8:F16)</f>
        <v>23390055.689999994</v>
      </c>
      <c r="G7" s="36">
        <f>F7/C7*100</f>
        <v>45.87240654818709</v>
      </c>
      <c r="H7" s="36">
        <f>F7/D7*100</f>
        <v>44.890689205743755</v>
      </c>
      <c r="I7" s="36">
        <f>F7/E7*100</f>
        <v>100.65087564762378</v>
      </c>
    </row>
    <row r="8" spans="1:9" ht="18" customHeight="1">
      <c r="A8" s="33" t="s">
        <v>32</v>
      </c>
      <c r="B8" s="34" t="s">
        <v>31</v>
      </c>
      <c r="C8" s="59">
        <v>35539200</v>
      </c>
      <c r="D8" s="59">
        <v>36449200</v>
      </c>
      <c r="E8" s="59">
        <v>16908000</v>
      </c>
      <c r="F8" s="59">
        <v>17092339.56</v>
      </c>
      <c r="G8" s="37">
        <f aca="true" t="shared" si="0" ref="G8:G45">F8/C8*100</f>
        <v>48.09432840356563</v>
      </c>
      <c r="H8" s="37">
        <f aca="true" t="shared" si="1" ref="H8:H45">F8/D8*100</f>
        <v>46.89359316528209</v>
      </c>
      <c r="I8" s="37">
        <f>F8/E8*100</f>
        <v>101.09025053229239</v>
      </c>
    </row>
    <row r="9" spans="1:9" ht="24" customHeight="1">
      <c r="A9" s="11">
        <v>13010000</v>
      </c>
      <c r="B9" s="12" t="s">
        <v>14</v>
      </c>
      <c r="C9" s="59">
        <v>24100</v>
      </c>
      <c r="D9" s="59">
        <v>24100</v>
      </c>
      <c r="E9" s="59">
        <v>6400</v>
      </c>
      <c r="F9" s="59">
        <v>6583.9</v>
      </c>
      <c r="G9" s="37">
        <f t="shared" si="0"/>
        <v>27.31908713692946</v>
      </c>
      <c r="H9" s="37">
        <f t="shared" si="1"/>
        <v>27.31908713692946</v>
      </c>
      <c r="I9" s="37">
        <f aca="true" t="shared" si="2" ref="I9:I42">F9/E9*100</f>
        <v>102.8734375</v>
      </c>
    </row>
    <row r="10" spans="1:9" ht="24" customHeight="1">
      <c r="A10" s="11">
        <v>13030000</v>
      </c>
      <c r="B10" s="12" t="s">
        <v>42</v>
      </c>
      <c r="C10" s="59">
        <v>0</v>
      </c>
      <c r="D10" s="59">
        <v>800</v>
      </c>
      <c r="E10" s="59">
        <v>800</v>
      </c>
      <c r="F10" s="59">
        <v>820.34</v>
      </c>
      <c r="G10" s="37"/>
      <c r="H10" s="37"/>
      <c r="I10" s="37"/>
    </row>
    <row r="11" spans="1:9" ht="36" customHeight="1">
      <c r="A11" s="11">
        <v>14020000</v>
      </c>
      <c r="B11" s="13" t="s">
        <v>15</v>
      </c>
      <c r="C11" s="59">
        <v>210000</v>
      </c>
      <c r="D11" s="59">
        <v>210000</v>
      </c>
      <c r="E11" s="59">
        <v>105000</v>
      </c>
      <c r="F11" s="59">
        <v>99990.44</v>
      </c>
      <c r="G11" s="37">
        <f t="shared" si="0"/>
        <v>47.61449523809524</v>
      </c>
      <c r="H11" s="37">
        <f t="shared" si="1"/>
        <v>47.61449523809524</v>
      </c>
      <c r="I11" s="37">
        <f t="shared" si="2"/>
        <v>95.22899047619048</v>
      </c>
    </row>
    <row r="12" spans="1:9" ht="40.5" customHeight="1">
      <c r="A12" s="11">
        <v>14030000</v>
      </c>
      <c r="B12" s="13" t="s">
        <v>16</v>
      </c>
      <c r="C12" s="59">
        <v>840000</v>
      </c>
      <c r="D12" s="59">
        <v>840000</v>
      </c>
      <c r="E12" s="59">
        <v>385000</v>
      </c>
      <c r="F12" s="59">
        <v>389640.23</v>
      </c>
      <c r="G12" s="37">
        <f t="shared" si="0"/>
        <v>46.38574166666666</v>
      </c>
      <c r="H12" s="37">
        <f t="shared" si="1"/>
        <v>46.38574166666666</v>
      </c>
      <c r="I12" s="37">
        <f t="shared" si="2"/>
        <v>101.20525454545455</v>
      </c>
    </row>
    <row r="13" spans="1:9" ht="35.25" customHeight="1">
      <c r="A13" s="11">
        <v>14040000</v>
      </c>
      <c r="B13" s="13" t="s">
        <v>17</v>
      </c>
      <c r="C13" s="59">
        <v>232000</v>
      </c>
      <c r="D13" s="59">
        <v>232000</v>
      </c>
      <c r="E13" s="59">
        <v>112000</v>
      </c>
      <c r="F13" s="59">
        <v>95827.06</v>
      </c>
      <c r="G13" s="37">
        <f t="shared" si="0"/>
        <v>41.30476724137931</v>
      </c>
      <c r="H13" s="37">
        <f t="shared" si="1"/>
        <v>41.30476724137931</v>
      </c>
      <c r="I13" s="37">
        <f t="shared" si="2"/>
        <v>85.55987499999999</v>
      </c>
    </row>
    <row r="14" spans="1:9" ht="28.5" customHeight="1">
      <c r="A14" s="11">
        <v>18010000</v>
      </c>
      <c r="B14" s="12" t="s">
        <v>18</v>
      </c>
      <c r="C14" s="59">
        <v>5227770</v>
      </c>
      <c r="D14" s="59">
        <v>5231770</v>
      </c>
      <c r="E14" s="59">
        <v>2344270</v>
      </c>
      <c r="F14" s="59">
        <v>2291435.17</v>
      </c>
      <c r="G14" s="37">
        <f t="shared" si="0"/>
        <v>43.83198132282025</v>
      </c>
      <c r="H14" s="37">
        <f t="shared" si="1"/>
        <v>43.79846916053267</v>
      </c>
      <c r="I14" s="37">
        <f t="shared" si="2"/>
        <v>97.74621395999607</v>
      </c>
    </row>
    <row r="15" spans="1:9" ht="28.5" customHeight="1">
      <c r="A15" s="11">
        <v>18030000</v>
      </c>
      <c r="B15" s="12" t="s">
        <v>19</v>
      </c>
      <c r="C15" s="59">
        <v>70</v>
      </c>
      <c r="D15" s="59">
        <v>360</v>
      </c>
      <c r="E15" s="59">
        <v>320</v>
      </c>
      <c r="F15" s="59">
        <v>324.33</v>
      </c>
      <c r="G15" s="37">
        <f t="shared" si="0"/>
        <v>463.3285714285714</v>
      </c>
      <c r="H15" s="37">
        <f t="shared" si="1"/>
        <v>90.09166666666665</v>
      </c>
      <c r="I15" s="37">
        <f t="shared" si="2"/>
        <v>101.353125</v>
      </c>
    </row>
    <row r="16" spans="1:9" ht="23.25" customHeight="1">
      <c r="A16" s="11">
        <v>18050000</v>
      </c>
      <c r="B16" s="12" t="s">
        <v>20</v>
      </c>
      <c r="C16" s="59">
        <v>8916240</v>
      </c>
      <c r="D16" s="59">
        <v>9116240</v>
      </c>
      <c r="E16" s="59">
        <v>3377010</v>
      </c>
      <c r="F16" s="59">
        <v>3413094.66</v>
      </c>
      <c r="G16" s="37">
        <f t="shared" si="0"/>
        <v>38.27952881483675</v>
      </c>
      <c r="H16" s="37">
        <f t="shared" si="1"/>
        <v>37.439719226347705</v>
      </c>
      <c r="I16" s="37">
        <f t="shared" si="2"/>
        <v>101.06853873693001</v>
      </c>
    </row>
    <row r="17" spans="1:9" ht="18.75">
      <c r="A17" s="14">
        <v>20000000</v>
      </c>
      <c r="B17" s="15" t="s">
        <v>2</v>
      </c>
      <c r="C17" s="36">
        <f>SUM(C18:C23)</f>
        <v>548820</v>
      </c>
      <c r="D17" s="36">
        <f>SUM(D18:D23)</f>
        <v>587350</v>
      </c>
      <c r="E17" s="36">
        <f>SUM(E18:E23)</f>
        <v>312240</v>
      </c>
      <c r="F17" s="52">
        <f>SUM(F18:F23)</f>
        <v>297607.45999999996</v>
      </c>
      <c r="G17" s="36">
        <f t="shared" si="0"/>
        <v>54.22678838234758</v>
      </c>
      <c r="H17" s="36">
        <f t="shared" si="1"/>
        <v>50.669525836383755</v>
      </c>
      <c r="I17" s="36">
        <f t="shared" si="2"/>
        <v>95.31368818857288</v>
      </c>
    </row>
    <row r="18" spans="1:9" ht="18.75">
      <c r="A18" s="16">
        <v>21080000</v>
      </c>
      <c r="B18" s="17" t="s">
        <v>21</v>
      </c>
      <c r="C18" s="59">
        <v>5550</v>
      </c>
      <c r="D18" s="59">
        <v>5550</v>
      </c>
      <c r="E18" s="59">
        <v>2000</v>
      </c>
      <c r="F18" s="59">
        <v>1003</v>
      </c>
      <c r="G18" s="37">
        <f t="shared" si="0"/>
        <v>18.072072072072075</v>
      </c>
      <c r="H18" s="37">
        <f t="shared" si="1"/>
        <v>18.072072072072075</v>
      </c>
      <c r="I18" s="37">
        <f t="shared" si="2"/>
        <v>50.14999999999999</v>
      </c>
    </row>
    <row r="19" spans="1:9" ht="24" customHeight="1">
      <c r="A19" s="16">
        <v>22010000</v>
      </c>
      <c r="B19" s="18" t="s">
        <v>13</v>
      </c>
      <c r="C19" s="59">
        <v>484320</v>
      </c>
      <c r="D19" s="59">
        <v>507820</v>
      </c>
      <c r="E19" s="59">
        <v>261040</v>
      </c>
      <c r="F19" s="59">
        <v>250179.8</v>
      </c>
      <c r="G19" s="37">
        <f t="shared" si="0"/>
        <v>51.65588866864882</v>
      </c>
      <c r="H19" s="37">
        <f t="shared" si="1"/>
        <v>49.26544838722381</v>
      </c>
      <c r="I19" s="37">
        <f t="shared" si="2"/>
        <v>95.83964143426294</v>
      </c>
    </row>
    <row r="20" spans="1:9" ht="36.75" customHeight="1">
      <c r="A20" s="16">
        <v>22080000</v>
      </c>
      <c r="B20" s="18" t="s">
        <v>22</v>
      </c>
      <c r="C20" s="59">
        <v>16690</v>
      </c>
      <c r="D20" s="59">
        <v>16690</v>
      </c>
      <c r="E20" s="59">
        <v>12290</v>
      </c>
      <c r="F20" s="59">
        <v>5090.77</v>
      </c>
      <c r="G20" s="37">
        <f t="shared" si="0"/>
        <v>30.501917315757943</v>
      </c>
      <c r="H20" s="37">
        <f t="shared" si="1"/>
        <v>30.501917315757943</v>
      </c>
      <c r="I20" s="37"/>
    </row>
    <row r="21" spans="1:9" ht="23.25" customHeight="1">
      <c r="A21" s="16">
        <v>22090000</v>
      </c>
      <c r="B21" s="17" t="s">
        <v>23</v>
      </c>
      <c r="C21" s="59">
        <v>36040</v>
      </c>
      <c r="D21" s="59">
        <v>48290</v>
      </c>
      <c r="E21" s="59">
        <v>32270</v>
      </c>
      <c r="F21" s="59">
        <v>36238.53</v>
      </c>
      <c r="G21" s="37">
        <f t="shared" si="0"/>
        <v>100.5508601553829</v>
      </c>
      <c r="H21" s="37">
        <f t="shared" si="1"/>
        <v>75.04354938910748</v>
      </c>
      <c r="I21" s="37">
        <f t="shared" si="2"/>
        <v>112.29789277967153</v>
      </c>
    </row>
    <row r="22" spans="1:9" ht="100.5" customHeight="1">
      <c r="A22" s="16">
        <v>22130000</v>
      </c>
      <c r="B22" s="50" t="s">
        <v>40</v>
      </c>
      <c r="C22" s="59">
        <v>2500</v>
      </c>
      <c r="D22" s="59">
        <v>2500</v>
      </c>
      <c r="E22" s="59">
        <v>0</v>
      </c>
      <c r="F22" s="59">
        <v>115.82</v>
      </c>
      <c r="G22" s="37"/>
      <c r="H22" s="37"/>
      <c r="I22" s="37"/>
    </row>
    <row r="23" spans="1:9" ht="18.75">
      <c r="A23" s="30">
        <v>24060000</v>
      </c>
      <c r="B23" s="35" t="s">
        <v>21</v>
      </c>
      <c r="C23" s="59">
        <v>3720</v>
      </c>
      <c r="D23" s="59">
        <v>6500</v>
      </c>
      <c r="E23" s="59">
        <v>4640</v>
      </c>
      <c r="F23" s="59">
        <v>4979.54</v>
      </c>
      <c r="G23" s="37">
        <f t="shared" si="0"/>
        <v>133.85860215053765</v>
      </c>
      <c r="H23" s="37">
        <f>F23/D23*100</f>
        <v>76.60830769230769</v>
      </c>
      <c r="I23" s="37">
        <f>F23/E23*100</f>
        <v>107.3176724137931</v>
      </c>
    </row>
    <row r="24" spans="1:9" ht="18.75">
      <c r="A24" s="40"/>
      <c r="B24" s="41" t="s">
        <v>3</v>
      </c>
      <c r="C24" s="42">
        <f>C7+C17</f>
        <v>51538200</v>
      </c>
      <c r="D24" s="42">
        <f>D7+D17</f>
        <v>52691820</v>
      </c>
      <c r="E24" s="42">
        <f>E7+E17</f>
        <v>23551040</v>
      </c>
      <c r="F24" s="53">
        <f>F7+F17</f>
        <v>23687663.149999995</v>
      </c>
      <c r="G24" s="42">
        <f t="shared" si="0"/>
        <v>45.96137069203037</v>
      </c>
      <c r="H24" s="42">
        <f t="shared" si="1"/>
        <v>44.95510527060936</v>
      </c>
      <c r="I24" s="42">
        <f t="shared" si="2"/>
        <v>100.5801151456581</v>
      </c>
    </row>
    <row r="25" spans="1:9" ht="19.5">
      <c r="A25" s="20">
        <v>40000000</v>
      </c>
      <c r="B25" s="19" t="s">
        <v>10</v>
      </c>
      <c r="C25" s="36">
        <f>C26</f>
        <v>26219300</v>
      </c>
      <c r="D25" s="36">
        <f>D26</f>
        <v>35592928</v>
      </c>
      <c r="E25" s="36">
        <f>E26</f>
        <v>21444228</v>
      </c>
      <c r="F25" s="36">
        <f>F26</f>
        <v>21444228</v>
      </c>
      <c r="G25" s="36">
        <f t="shared" si="0"/>
        <v>81.7879500978287</v>
      </c>
      <c r="H25" s="36">
        <f t="shared" si="1"/>
        <v>60.248563984396</v>
      </c>
      <c r="I25" s="36">
        <f t="shared" si="2"/>
        <v>100</v>
      </c>
    </row>
    <row r="26" spans="1:9" ht="19.5">
      <c r="A26" s="20">
        <v>41030000</v>
      </c>
      <c r="B26" s="21" t="s">
        <v>11</v>
      </c>
      <c r="C26" s="36">
        <f>SUM(C27:C35)</f>
        <v>26219300</v>
      </c>
      <c r="D26" s="36">
        <f>SUM(D27:D35)</f>
        <v>35592928</v>
      </c>
      <c r="E26" s="36">
        <f>SUM(E27:E35)</f>
        <v>21444228</v>
      </c>
      <c r="F26" s="36">
        <f>SUM(F27:F35)</f>
        <v>21444228</v>
      </c>
      <c r="G26" s="36">
        <f t="shared" si="0"/>
        <v>81.7879500978287</v>
      </c>
      <c r="H26" s="36">
        <f t="shared" si="1"/>
        <v>60.248563984396</v>
      </c>
      <c r="I26" s="36">
        <f t="shared" si="2"/>
        <v>100</v>
      </c>
    </row>
    <row r="27" spans="1:9" ht="56.25">
      <c r="A27" s="56">
        <v>41033200</v>
      </c>
      <c r="B27" s="57" t="s">
        <v>47</v>
      </c>
      <c r="C27" s="59">
        <v>0</v>
      </c>
      <c r="D27" s="59">
        <v>4509600</v>
      </c>
      <c r="E27" s="59">
        <v>1506000</v>
      </c>
      <c r="F27" s="59">
        <v>1506000</v>
      </c>
      <c r="G27" s="37"/>
      <c r="H27" s="37">
        <f t="shared" si="1"/>
        <v>33.39542309739223</v>
      </c>
      <c r="I27" s="37">
        <f t="shared" si="2"/>
        <v>100</v>
      </c>
    </row>
    <row r="28" spans="1:9" ht="39.75" customHeight="1">
      <c r="A28" s="22">
        <v>41033900</v>
      </c>
      <c r="B28" s="49" t="s">
        <v>33</v>
      </c>
      <c r="C28" s="59">
        <v>18919700</v>
      </c>
      <c r="D28" s="59">
        <v>18919700</v>
      </c>
      <c r="E28" s="59">
        <v>11654500</v>
      </c>
      <c r="F28" s="59">
        <v>11654500</v>
      </c>
      <c r="G28" s="37">
        <f t="shared" si="0"/>
        <v>61.599813950538326</v>
      </c>
      <c r="H28" s="37">
        <f t="shared" si="1"/>
        <v>61.599813950538326</v>
      </c>
      <c r="I28" s="37">
        <f t="shared" si="2"/>
        <v>100</v>
      </c>
    </row>
    <row r="29" spans="1:9" ht="37.5">
      <c r="A29" s="24">
        <v>41034200</v>
      </c>
      <c r="B29" s="23" t="s">
        <v>34</v>
      </c>
      <c r="C29" s="59">
        <v>7220900</v>
      </c>
      <c r="D29" s="59">
        <v>7220900</v>
      </c>
      <c r="E29" s="59">
        <v>3610700</v>
      </c>
      <c r="F29" s="59">
        <v>3610700</v>
      </c>
      <c r="G29" s="37">
        <f t="shared" si="0"/>
        <v>50.00346217230539</v>
      </c>
      <c r="H29" s="37">
        <f t="shared" si="1"/>
        <v>50.00346217230539</v>
      </c>
      <c r="I29" s="37">
        <f t="shared" si="2"/>
        <v>100</v>
      </c>
    </row>
    <row r="30" spans="1:9" ht="56.25">
      <c r="A30" s="24">
        <v>41034500</v>
      </c>
      <c r="B30" s="51" t="s">
        <v>41</v>
      </c>
      <c r="C30" s="59">
        <v>0</v>
      </c>
      <c r="D30" s="59">
        <v>3891910</v>
      </c>
      <c r="E30" s="59">
        <v>3841910</v>
      </c>
      <c r="F30" s="59">
        <v>3841910</v>
      </c>
      <c r="G30" s="37"/>
      <c r="H30" s="37">
        <f t="shared" si="1"/>
        <v>98.71528375527697</v>
      </c>
      <c r="I30" s="37">
        <f t="shared" si="2"/>
        <v>100</v>
      </c>
    </row>
    <row r="31" spans="1:9" ht="57" thickBot="1">
      <c r="A31" s="24">
        <v>41051100</v>
      </c>
      <c r="B31" s="55" t="s">
        <v>43</v>
      </c>
      <c r="C31" s="59">
        <v>0</v>
      </c>
      <c r="D31" s="59">
        <v>584800</v>
      </c>
      <c r="E31" s="59">
        <v>584800</v>
      </c>
      <c r="F31" s="59">
        <v>584800</v>
      </c>
      <c r="G31" s="37"/>
      <c r="H31" s="37">
        <f t="shared" si="1"/>
        <v>100</v>
      </c>
      <c r="I31" s="37"/>
    </row>
    <row r="32" spans="1:9" ht="75" customHeight="1" thickBot="1">
      <c r="A32" s="24">
        <v>41051200</v>
      </c>
      <c r="B32" s="25" t="s">
        <v>28</v>
      </c>
      <c r="C32" s="59">
        <v>78700</v>
      </c>
      <c r="D32" s="59">
        <v>78700</v>
      </c>
      <c r="E32" s="59">
        <v>39600</v>
      </c>
      <c r="F32" s="59">
        <v>39600</v>
      </c>
      <c r="G32" s="37">
        <f t="shared" si="0"/>
        <v>50.31766200762389</v>
      </c>
      <c r="H32" s="37">
        <f t="shared" si="1"/>
        <v>50.31766200762389</v>
      </c>
      <c r="I32" s="37">
        <f t="shared" si="2"/>
        <v>100</v>
      </c>
    </row>
    <row r="33" spans="1:9" ht="75" customHeight="1">
      <c r="A33" s="56">
        <v>41051400</v>
      </c>
      <c r="B33" s="58" t="s">
        <v>48</v>
      </c>
      <c r="C33" s="59">
        <v>0</v>
      </c>
      <c r="D33" s="59">
        <v>379318</v>
      </c>
      <c r="E33" s="59">
        <v>198718</v>
      </c>
      <c r="F33" s="59">
        <v>198718</v>
      </c>
      <c r="G33" s="37"/>
      <c r="H33" s="37">
        <f t="shared" si="1"/>
        <v>52.38823361928514</v>
      </c>
      <c r="I33" s="37">
        <f t="shared" si="2"/>
        <v>100</v>
      </c>
    </row>
    <row r="34" spans="1:9" ht="25.5" customHeight="1">
      <c r="A34" s="56">
        <v>41053900</v>
      </c>
      <c r="B34" s="58" t="s">
        <v>49</v>
      </c>
      <c r="C34" s="59">
        <v>0</v>
      </c>
      <c r="D34" s="59">
        <v>8000</v>
      </c>
      <c r="E34" s="59">
        <v>8000</v>
      </c>
      <c r="F34" s="59">
        <v>8000</v>
      </c>
      <c r="G34" s="37"/>
      <c r="H34" s="37">
        <f t="shared" si="1"/>
        <v>100</v>
      </c>
      <c r="I34" s="37">
        <f t="shared" si="2"/>
        <v>100</v>
      </c>
    </row>
    <row r="35" spans="1:9" ht="57" customHeight="1" hidden="1">
      <c r="A35" s="56">
        <v>41054300</v>
      </c>
      <c r="B35" s="58" t="s">
        <v>50</v>
      </c>
      <c r="C35" s="59">
        <v>0</v>
      </c>
      <c r="D35" s="59"/>
      <c r="E35" s="59"/>
      <c r="F35" s="59">
        <v>0</v>
      </c>
      <c r="G35" s="36"/>
      <c r="H35" s="36" t="e">
        <f t="shared" si="1"/>
        <v>#DIV/0!</v>
      </c>
      <c r="I35" s="37" t="e">
        <f t="shared" si="2"/>
        <v>#DIV/0!</v>
      </c>
    </row>
    <row r="36" spans="1:9" ht="18.75">
      <c r="A36" s="43"/>
      <c r="B36" s="44" t="s">
        <v>7</v>
      </c>
      <c r="C36" s="42">
        <f>C24+C25</f>
        <v>77757500</v>
      </c>
      <c r="D36" s="42">
        <f>D24+D25</f>
        <v>88284748</v>
      </c>
      <c r="E36" s="42">
        <f>E24+E25</f>
        <v>44995268</v>
      </c>
      <c r="F36" s="53">
        <f>F24+F25</f>
        <v>45131891.14999999</v>
      </c>
      <c r="G36" s="42">
        <f t="shared" si="0"/>
        <v>58.04184953219945</v>
      </c>
      <c r="H36" s="42">
        <f t="shared" si="1"/>
        <v>51.12082457323205</v>
      </c>
      <c r="I36" s="42">
        <f t="shared" si="2"/>
        <v>100.30363892932029</v>
      </c>
    </row>
    <row r="37" spans="1:9" ht="18.75">
      <c r="A37" s="45"/>
      <c r="B37" s="46" t="s">
        <v>8</v>
      </c>
      <c r="C37" s="42">
        <f>C38+C40+C43</f>
        <v>1002965</v>
      </c>
      <c r="D37" s="42">
        <f>D38+D40+D43</f>
        <v>1002965</v>
      </c>
      <c r="E37" s="42">
        <f>E38+E40+E43</f>
        <v>798502.915</v>
      </c>
      <c r="F37" s="53">
        <f>F38+F40+F43</f>
        <v>1205620.5299999998</v>
      </c>
      <c r="G37" s="42">
        <f t="shared" si="0"/>
        <v>120.20564326771121</v>
      </c>
      <c r="H37" s="42">
        <f t="shared" si="1"/>
        <v>120.20564326771121</v>
      </c>
      <c r="I37" s="42"/>
    </row>
    <row r="38" spans="1:9" ht="18.75">
      <c r="A38" s="9" t="s">
        <v>0</v>
      </c>
      <c r="B38" s="10" t="s">
        <v>1</v>
      </c>
      <c r="C38" s="36">
        <f>C39</f>
        <v>52900</v>
      </c>
      <c r="D38" s="36">
        <f>D39</f>
        <v>52900</v>
      </c>
      <c r="E38" s="36">
        <f>E39</f>
        <v>39082</v>
      </c>
      <c r="F38" s="52">
        <f>F39</f>
        <v>38734.89</v>
      </c>
      <c r="G38" s="36">
        <f t="shared" si="0"/>
        <v>73.22285444234404</v>
      </c>
      <c r="H38" s="36">
        <f t="shared" si="1"/>
        <v>73.22285444234404</v>
      </c>
      <c r="I38" s="36">
        <f t="shared" si="2"/>
        <v>99.11184176858912</v>
      </c>
    </row>
    <row r="39" spans="1:9" ht="18.75">
      <c r="A39" s="26">
        <v>19010000</v>
      </c>
      <c r="B39" s="27" t="s">
        <v>24</v>
      </c>
      <c r="C39" s="59">
        <v>52900</v>
      </c>
      <c r="D39" s="59">
        <v>52900</v>
      </c>
      <c r="E39" s="59">
        <v>39082</v>
      </c>
      <c r="F39" s="59">
        <v>38734.89</v>
      </c>
      <c r="G39" s="37">
        <f t="shared" si="0"/>
        <v>73.22285444234404</v>
      </c>
      <c r="H39" s="37">
        <f t="shared" si="1"/>
        <v>73.22285444234404</v>
      </c>
      <c r="I39" s="37">
        <f t="shared" si="2"/>
        <v>99.11184176858912</v>
      </c>
    </row>
    <row r="40" spans="1:9" ht="18.75">
      <c r="A40" s="14">
        <v>20000000</v>
      </c>
      <c r="B40" s="15" t="s">
        <v>2</v>
      </c>
      <c r="C40" s="36">
        <f>SUM(C41:C42)</f>
        <v>950065</v>
      </c>
      <c r="D40" s="36">
        <f>SUM(D41:D42)</f>
        <v>950065</v>
      </c>
      <c r="E40" s="36">
        <f>SUM(E41:E42)</f>
        <v>759420.915</v>
      </c>
      <c r="F40" s="52">
        <f>SUM(F41:F42)</f>
        <v>1162783.3099999998</v>
      </c>
      <c r="G40" s="36">
        <f t="shared" si="0"/>
        <v>122.38986911421847</v>
      </c>
      <c r="H40" s="36">
        <f t="shared" si="1"/>
        <v>122.38986911421847</v>
      </c>
      <c r="I40" s="36">
        <f t="shared" si="2"/>
        <v>153.11447012227728</v>
      </c>
    </row>
    <row r="41" spans="1:9" ht="18.75">
      <c r="A41" s="26">
        <v>24060000</v>
      </c>
      <c r="B41" s="27" t="s">
        <v>21</v>
      </c>
      <c r="C41" s="59">
        <v>2500</v>
      </c>
      <c r="D41" s="59">
        <v>2500</v>
      </c>
      <c r="E41" s="59">
        <v>0</v>
      </c>
      <c r="F41" s="59">
        <v>16617.19</v>
      </c>
      <c r="G41" s="37">
        <f t="shared" si="0"/>
        <v>664.6876</v>
      </c>
      <c r="H41" s="37">
        <f t="shared" si="1"/>
        <v>664.6876</v>
      </c>
      <c r="I41" s="37"/>
    </row>
    <row r="42" spans="1:9" ht="18.75">
      <c r="A42" s="26">
        <v>25000000</v>
      </c>
      <c r="B42" s="27" t="s">
        <v>25</v>
      </c>
      <c r="C42" s="59">
        <v>947565</v>
      </c>
      <c r="D42" s="59">
        <v>947565</v>
      </c>
      <c r="E42" s="59">
        <v>759420.915</v>
      </c>
      <c r="F42" s="59">
        <v>1146166.1199999999</v>
      </c>
      <c r="G42" s="37">
        <f t="shared" si="0"/>
        <v>120.95910254177812</v>
      </c>
      <c r="H42" s="37">
        <f t="shared" si="1"/>
        <v>120.95910254177812</v>
      </c>
      <c r="I42" s="37">
        <f t="shared" si="2"/>
        <v>150.92633049222772</v>
      </c>
    </row>
    <row r="43" spans="1:9" ht="18.75">
      <c r="A43" s="28">
        <v>30000000</v>
      </c>
      <c r="B43" s="29" t="s">
        <v>26</v>
      </c>
      <c r="C43" s="38">
        <f>C44</f>
        <v>0</v>
      </c>
      <c r="D43" s="38">
        <f>D44</f>
        <v>0</v>
      </c>
      <c r="E43" s="38">
        <f>E44</f>
        <v>0</v>
      </c>
      <c r="F43" s="54">
        <f>F44</f>
        <v>4102.33</v>
      </c>
      <c r="G43" s="36"/>
      <c r="H43" s="36"/>
      <c r="I43" s="37"/>
    </row>
    <row r="44" spans="1:9" s="2" customFormat="1" ht="18.75">
      <c r="A44" s="26">
        <v>33010000</v>
      </c>
      <c r="B44" s="27" t="s">
        <v>27</v>
      </c>
      <c r="C44" s="59">
        <v>0</v>
      </c>
      <c r="D44" s="59">
        <v>0</v>
      </c>
      <c r="E44" s="59">
        <v>0</v>
      </c>
      <c r="F44" s="59">
        <v>4102.33</v>
      </c>
      <c r="G44" s="36"/>
      <c r="H44" s="36"/>
      <c r="I44" s="37"/>
    </row>
    <row r="45" spans="1:9" ht="18.75">
      <c r="A45" s="47"/>
      <c r="B45" s="48" t="s">
        <v>9</v>
      </c>
      <c r="C45" s="42">
        <f>C36+C37</f>
        <v>78760465</v>
      </c>
      <c r="D45" s="42">
        <f>D36+D37</f>
        <v>89287713</v>
      </c>
      <c r="E45" s="42">
        <f>E36+E37</f>
        <v>45793770.915</v>
      </c>
      <c r="F45" s="53">
        <f>F36+F37</f>
        <v>46337511.67999999</v>
      </c>
      <c r="G45" s="42">
        <f t="shared" si="0"/>
        <v>58.83346635904193</v>
      </c>
      <c r="H45" s="42">
        <f t="shared" si="1"/>
        <v>51.89685133944465</v>
      </c>
      <c r="I45" s="42">
        <f>F45/E45*100</f>
        <v>101.18736839997138</v>
      </c>
    </row>
    <row r="46" spans="1:9" ht="18.75">
      <c r="A46" s="5"/>
      <c r="B46" s="5"/>
      <c r="C46" s="5"/>
      <c r="D46" s="5"/>
      <c r="E46" s="5"/>
      <c r="F46" s="5"/>
      <c r="G46" s="5"/>
      <c r="H46" s="5"/>
      <c r="I46" s="5"/>
    </row>
    <row r="47" spans="1:9" ht="37.5" customHeight="1">
      <c r="A47" s="5"/>
      <c r="B47" s="3" t="s">
        <v>44</v>
      </c>
      <c r="C47" s="60" t="s">
        <v>45</v>
      </c>
      <c r="D47" s="60"/>
      <c r="E47" s="60"/>
      <c r="F47" s="60"/>
      <c r="G47" s="60"/>
      <c r="H47" s="60"/>
      <c r="I47" s="60"/>
    </row>
    <row r="48" spans="1:9" ht="18.75">
      <c r="A48" s="5"/>
      <c r="B48" s="5"/>
      <c r="C48" s="5"/>
      <c r="D48" s="5"/>
      <c r="E48" s="5"/>
      <c r="F48" s="5"/>
      <c r="G48" s="5"/>
      <c r="H48" s="5"/>
      <c r="I48" s="5"/>
    </row>
    <row r="49" spans="1:9" ht="18.75">
      <c r="A49" s="5"/>
      <c r="B49" s="5"/>
      <c r="C49" s="5"/>
      <c r="D49" s="5"/>
      <c r="E49" s="5"/>
      <c r="F49" s="5"/>
      <c r="G49" s="5"/>
      <c r="H49" s="5"/>
      <c r="I49" s="5"/>
    </row>
  </sheetData>
  <sheetProtection/>
  <mergeCells count="3">
    <mergeCell ref="A3:I3"/>
    <mergeCell ref="C47:I47"/>
    <mergeCell ref="F1:I1"/>
  </mergeCells>
  <printOptions horizontalCentered="1"/>
  <pageMargins left="0.4724409448818898" right="0.15748031496062992" top="0.95" bottom="0.15748031496062992" header="0.94" footer="0.2362204724409449"/>
  <pageSetup horizontalDpi="600" verticalDpi="600" orientation="landscape" paperSize="9" scale="66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MFU251906</dc:creator>
  <cp:keywords/>
  <dc:description/>
  <cp:lastModifiedBy>Пользователь Windows</cp:lastModifiedBy>
  <cp:lastPrinted>2019-07-29T07:01:09Z</cp:lastPrinted>
  <dcterms:created xsi:type="dcterms:W3CDTF">2005-10-25T10:38:00Z</dcterms:created>
  <dcterms:modified xsi:type="dcterms:W3CDTF">2019-10-10T06:28:21Z</dcterms:modified>
  <cp:category/>
  <cp:version/>
  <cp:contentType/>
  <cp:contentStatus/>
</cp:coreProperties>
</file>